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melhorn\Documents\"/>
    </mc:Choice>
  </mc:AlternateContent>
  <bookViews>
    <workbookView xWindow="0" yWindow="0" windowWidth="28800" windowHeight="12210" xr2:uid="{00000000-000D-0000-FFFF-FFFF00000000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25" i="1"/>
  <c r="N3" i="1" l="1"/>
  <c r="M13" i="1"/>
  <c r="M3" i="1"/>
  <c r="N19" i="1" l="1"/>
  <c r="N21" i="1"/>
  <c r="L40" i="1" l="1"/>
  <c r="L39" i="1"/>
  <c r="L13" i="1"/>
  <c r="N40" i="1"/>
  <c r="N39" i="1"/>
  <c r="N35" i="1"/>
  <c r="N27" i="1"/>
  <c r="N24" i="1"/>
  <c r="N23" i="1"/>
  <c r="N20" i="1"/>
  <c r="N17" i="1"/>
  <c r="N16" i="1"/>
  <c r="N14" i="1"/>
  <c r="N11" i="1"/>
  <c r="N10" i="1"/>
  <c r="N9" i="1"/>
  <c r="N5" i="1"/>
  <c r="N4" i="1"/>
  <c r="L12" i="1"/>
  <c r="L11" i="1"/>
  <c r="L9" i="1"/>
  <c r="L3" i="1"/>
  <c r="K6" i="1" l="1"/>
  <c r="J6" i="1"/>
  <c r="I6" i="1"/>
  <c r="H6" i="1"/>
  <c r="G6" i="1"/>
  <c r="F6" i="1"/>
  <c r="E6" i="1"/>
  <c r="D6" i="1"/>
  <c r="C6" i="1"/>
  <c r="K41" i="1"/>
  <c r="J41" i="1"/>
  <c r="G41" i="1"/>
  <c r="H41" i="1"/>
  <c r="I41" i="1"/>
  <c r="F41" i="1"/>
  <c r="E41" i="1"/>
  <c r="D41" i="1"/>
  <c r="C41" i="1"/>
  <c r="M41" i="1" l="1"/>
  <c r="M6" i="1"/>
</calcChain>
</file>

<file path=xl/sharedStrings.xml><?xml version="1.0" encoding="utf-8"?>
<sst xmlns="http://schemas.openxmlformats.org/spreadsheetml/2006/main" count="116" uniqueCount="40">
  <si>
    <t> </t>
  </si>
  <si>
    <t>Insured Shares at Year-End</t>
  </si>
  <si>
    <t>Loss Reserve Balance at Year-End</t>
  </si>
  <si>
    <t>Amount of Reserve for General Losses</t>
  </si>
  <si>
    <t>Operating Income Statement</t>
  </si>
  <si>
    <t>Investment Income</t>
  </si>
  <si>
    <t>Other Income</t>
  </si>
  <si>
    <t>Total Income</t>
  </si>
  <si>
    <t>Operating Expense</t>
  </si>
  <si>
    <t>Net Cash Losses *</t>
  </si>
  <si>
    <t>"Cash" Operating Results Before Premium and Reserve Adjustments</t>
  </si>
  <si>
    <t>Cash Premium</t>
  </si>
  <si>
    <t>Operating Results After Premium (Cash) But Before Provision Expense</t>
  </si>
  <si>
    <t>Audited Net Income Including All Provision Adjustments</t>
  </si>
  <si>
    <t>Gross Cash Paid Losses *</t>
  </si>
  <si>
    <t>Less: Recoveries *</t>
  </si>
  <si>
    <t>Cash Operating Results - Audited Net Income **</t>
  </si>
  <si>
    <t>Ratio Analysis</t>
  </si>
  <si>
    <t>Loss Reserve as a % of Following Year Cash Losses</t>
  </si>
  <si>
    <t>N/A</t>
  </si>
  <si>
    <t>Loss Provisison as a % of Current Year Cash Losses</t>
  </si>
  <si>
    <t>Following Year Cash Losses as a % of Loss Reserve</t>
  </si>
  <si>
    <t>Cash Losses as a % of Loss Provisison</t>
  </si>
  <si>
    <t>$ Transferred to TCCUSF: $ Exceeding 1.3%</t>
  </si>
  <si>
    <t>Percent Overhead Transfer Rate to NCUSIF</t>
  </si>
  <si>
    <t>Opex/Total Income (Exclude Provision &amp; Loan Losses)</t>
  </si>
  <si>
    <t>$ Overhead Charged</t>
  </si>
  <si>
    <t>Total NCUSIF Operating Expense</t>
  </si>
  <si>
    <t>* New Cash Losses is calculated by subtracting Recoveries from Gross Cash Paid Losses</t>
  </si>
  <si>
    <t>** Results: Positive = Cash &gt; Audit; Negative = Cash &lt; Audit Results</t>
  </si>
  <si>
    <t>$ Overhead Charged/ Total NCUSIF Operating Expense</t>
  </si>
  <si>
    <t xml:space="preserve">Amount of Reserve for General Losses/Loss Reserve Balance at Year-End
</t>
  </si>
  <si>
    <t>CAGR</t>
  </si>
  <si>
    <t>Totals</t>
  </si>
  <si>
    <t>Loss</t>
  </si>
  <si>
    <t>Provision Expense (reduction)</t>
  </si>
  <si>
    <t>Other Non-Cash AME Provision Adjustment (reduction)</t>
  </si>
  <si>
    <t>Averages</t>
  </si>
  <si>
    <t>NCUSIF Audit Summaries 2008-2016</t>
  </si>
  <si>
    <t>NOL at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</si>
</sst>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0.0%"/>
    <numFmt numFmtId="165" formatCode="#,##0.0%;\(#,##0.0%\)\ "/>
    <numFmt numFmtId="166" formatCode="&quot;$&quot;#,##0.00"/>
    <numFmt numFmtId="167" formatCode="0.000000%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8F7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8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8" fontId="2" fillId="2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8" fontId="1" fillId="0" borderId="1" xfId="0" applyNumberFormat="1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9" fontId="2" fillId="0" borderId="1" xfId="0" applyNumberFormat="1" applyFont="1" applyBorder="1" applyAlignment="1">
      <alignment wrapText="1"/>
    </xf>
    <xf numFmtId="10" fontId="2" fillId="0" borderId="1" xfId="0" applyNumberFormat="1" applyFont="1" applyBorder="1" applyAlignment="1">
      <alignment wrapText="1"/>
    </xf>
    <xf numFmtId="9" fontId="2" fillId="2" borderId="1" xfId="0" applyNumberFormat="1" applyFont="1" applyFill="1" applyBorder="1" applyAlignment="1">
      <alignment wrapText="1"/>
    </xf>
    <xf numFmtId="10" fontId="2" fillId="2" borderId="1" xfId="0" applyNumberFormat="1" applyFont="1" applyFill="1" applyBorder="1" applyAlignment="1">
      <alignment wrapText="1"/>
    </xf>
    <xf numFmtId="6" fontId="2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vertical="top" wrapText="1"/>
    </xf>
    <xf numFmtId="164" fontId="2" fillId="0" borderId="1" xfId="0" applyNumberFormat="1" applyFont="1" applyBorder="1" applyAlignment="1">
      <alignment wrapText="1"/>
    </xf>
    <xf numFmtId="8" fontId="0" fillId="0" borderId="0" xfId="0" applyNumberFormat="1"/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0" fontId="5" fillId="0" borderId="1" xfId="0" applyNumberFormat="1" applyFont="1" applyBorder="1" applyAlignment="1">
      <alignment wrapText="1"/>
    </xf>
    <xf numFmtId="165" fontId="3" fillId="2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0" fontId="0" fillId="0" borderId="1" xfId="0" applyNumberFormat="1" applyBorder="1"/>
    <xf numFmtId="8" fontId="0" fillId="0" borderId="1" xfId="0" applyNumberFormat="1" applyBorder="1"/>
    <xf numFmtId="164" fontId="0" fillId="0" borderId="1" xfId="0" applyNumberFormat="1" applyBorder="1"/>
    <xf numFmtId="167" fontId="0" fillId="0" borderId="1" xfId="1" applyNumberFormat="1" applyFont="1" applyBorder="1"/>
    <xf numFmtId="166" fontId="0" fillId="0" borderId="1" xfId="0" applyNumberFormat="1" applyBorder="1"/>
    <xf numFmtId="2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8" fillId="0" borderId="2" xfId="0" applyFont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3"/>
  <sheetViews>
    <sheetView tabSelected="1" topLeftCell="A4" workbookViewId="0">
      <selection activeCell="R25" sqref="R25"/>
    </sheetView>
  </sheetViews>
  <sheetFormatPr defaultRowHeight="15" x14ac:dyDescent="0.25"/>
  <cols>
    <col min="1" max="1" width="3.85546875" style="1" bestFit="1" customWidth="1"/>
    <col min="2" max="2" width="36.5703125" bestFit="1" customWidth="1"/>
    <col min="3" max="4" width="11" bestFit="1" customWidth="1"/>
    <col min="5" max="5" width="12" bestFit="1" customWidth="1"/>
    <col min="6" max="8" width="11" bestFit="1" customWidth="1"/>
    <col min="9" max="9" width="11.5703125" bestFit="1" customWidth="1"/>
    <col min="10" max="10" width="12.85546875" bestFit="1" customWidth="1"/>
    <col min="11" max="11" width="12" bestFit="1" customWidth="1"/>
    <col min="12" max="12" width="8" bestFit="1" customWidth="1"/>
    <col min="13" max="13" width="11.5703125" bestFit="1" customWidth="1"/>
    <col min="14" max="14" width="10.5703125" bestFit="1" customWidth="1"/>
    <col min="15" max="15" width="6.42578125" bestFit="1" customWidth="1"/>
    <col min="16" max="16" width="15" customWidth="1"/>
    <col min="17" max="17" width="12.5703125" customWidth="1"/>
  </cols>
  <sheetData>
    <row r="1" spans="1:16" ht="20.25" x14ac:dyDescent="0.25">
      <c r="A1" s="37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6" ht="15.75" x14ac:dyDescent="0.25">
      <c r="A2" s="2" t="s">
        <v>0</v>
      </c>
      <c r="B2" s="3" t="s">
        <v>0</v>
      </c>
      <c r="C2" s="3">
        <v>2008</v>
      </c>
      <c r="D2" s="3">
        <v>2009</v>
      </c>
      <c r="E2" s="3">
        <v>2010</v>
      </c>
      <c r="F2" s="3">
        <v>2011</v>
      </c>
      <c r="G2" s="3">
        <v>2012</v>
      </c>
      <c r="H2" s="3">
        <v>2013</v>
      </c>
      <c r="I2" s="3">
        <v>2014</v>
      </c>
      <c r="J2" s="3">
        <v>2015</v>
      </c>
      <c r="K2" s="3">
        <v>2016</v>
      </c>
      <c r="L2" s="10" t="s">
        <v>32</v>
      </c>
      <c r="M2" s="28" t="s">
        <v>37</v>
      </c>
      <c r="N2" s="10" t="s">
        <v>33</v>
      </c>
      <c r="O2" s="10">
        <v>2017</v>
      </c>
    </row>
    <row r="3" spans="1:16" ht="15.75" x14ac:dyDescent="0.25">
      <c r="A3" s="4">
        <v>1</v>
      </c>
      <c r="B3" s="5" t="s">
        <v>1</v>
      </c>
      <c r="C3" s="6">
        <v>659</v>
      </c>
      <c r="D3" s="6">
        <v>725</v>
      </c>
      <c r="E3" s="6">
        <v>758</v>
      </c>
      <c r="F3" s="6">
        <v>795</v>
      </c>
      <c r="G3" s="6">
        <v>839</v>
      </c>
      <c r="H3" s="6">
        <v>866</v>
      </c>
      <c r="I3" s="6">
        <v>903</v>
      </c>
      <c r="J3" s="6">
        <v>961.3</v>
      </c>
      <c r="K3" s="6">
        <v>1000</v>
      </c>
      <c r="L3" s="29">
        <f>((K3/C3)^(1/9))-1</f>
        <v>4.7427188379232543E-2</v>
      </c>
      <c r="M3" s="30">
        <f>AVERAGE(C3:K3)</f>
        <v>834.0333333333333</v>
      </c>
      <c r="N3" s="30">
        <f>SUM(C3:K3)</f>
        <v>7506.3</v>
      </c>
      <c r="O3" s="11"/>
      <c r="P3" s="23"/>
    </row>
    <row r="4" spans="1:16" ht="30.75" x14ac:dyDescent="0.25">
      <c r="A4" s="7">
        <v>2</v>
      </c>
      <c r="B4" s="8" t="s">
        <v>2</v>
      </c>
      <c r="C4" s="9">
        <v>278.3</v>
      </c>
      <c r="D4" s="9">
        <v>759</v>
      </c>
      <c r="E4" s="9">
        <v>1225</v>
      </c>
      <c r="F4" s="9">
        <v>607</v>
      </c>
      <c r="G4" s="9">
        <v>413</v>
      </c>
      <c r="H4" s="9">
        <v>221</v>
      </c>
      <c r="I4" s="9">
        <v>178.1</v>
      </c>
      <c r="J4" s="9">
        <v>164.9</v>
      </c>
      <c r="K4" s="9">
        <v>196.62</v>
      </c>
      <c r="L4" s="29"/>
      <c r="M4" s="29"/>
      <c r="N4" s="30">
        <f>SUM(C4:K4)</f>
        <v>4042.92</v>
      </c>
      <c r="O4" s="11"/>
      <c r="P4" s="23"/>
    </row>
    <row r="5" spans="1:16" ht="30.75" x14ac:dyDescent="0.25">
      <c r="A5" s="4">
        <v>3</v>
      </c>
      <c r="B5" s="5" t="s">
        <v>3</v>
      </c>
      <c r="C5" s="6">
        <v>232</v>
      </c>
      <c r="D5" s="6">
        <v>597</v>
      </c>
      <c r="E5" s="6">
        <v>1052</v>
      </c>
      <c r="F5" s="6">
        <v>590</v>
      </c>
      <c r="G5" s="6">
        <v>317</v>
      </c>
      <c r="H5" s="6">
        <v>208</v>
      </c>
      <c r="I5" s="6">
        <v>173</v>
      </c>
      <c r="J5" s="6">
        <v>154.9</v>
      </c>
      <c r="K5" s="6">
        <v>193.7</v>
      </c>
      <c r="L5" s="29"/>
      <c r="M5" s="29"/>
      <c r="N5" s="30">
        <f>SUM(C5:K5)</f>
        <v>3517.6</v>
      </c>
      <c r="O5" s="11"/>
      <c r="P5" s="23"/>
    </row>
    <row r="6" spans="1:16" ht="60.75" x14ac:dyDescent="0.25">
      <c r="A6" s="4">
        <v>4</v>
      </c>
      <c r="B6" s="5" t="s">
        <v>31</v>
      </c>
      <c r="C6" s="22">
        <f t="shared" ref="C6:K6" si="0">C5/C4</f>
        <v>0.83363277039166361</v>
      </c>
      <c r="D6" s="22">
        <f t="shared" si="0"/>
        <v>0.7865612648221344</v>
      </c>
      <c r="E6" s="22">
        <f t="shared" si="0"/>
        <v>0.8587755102040816</v>
      </c>
      <c r="F6" s="22">
        <f t="shared" si="0"/>
        <v>0.97199341021416807</v>
      </c>
      <c r="G6" s="22">
        <f t="shared" si="0"/>
        <v>0.76755447941888622</v>
      </c>
      <c r="H6" s="22">
        <f t="shared" si="0"/>
        <v>0.94117647058823528</v>
      </c>
      <c r="I6" s="22">
        <f t="shared" si="0"/>
        <v>0.97136440202133634</v>
      </c>
      <c r="J6" s="22">
        <f t="shared" si="0"/>
        <v>0.93935718617343844</v>
      </c>
      <c r="K6" s="22">
        <f t="shared" si="0"/>
        <v>0.98514901841114833</v>
      </c>
      <c r="L6" s="29"/>
      <c r="M6" s="29">
        <f>AVERAGE(C6:K6)</f>
        <v>0.89506272358278816</v>
      </c>
      <c r="N6" s="31"/>
      <c r="O6" s="11"/>
    </row>
    <row r="7" spans="1:16" ht="15.75" x14ac:dyDescent="0.25">
      <c r="A7" s="7" t="s">
        <v>0</v>
      </c>
      <c r="B7" s="8" t="s">
        <v>0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/>
      <c r="L7" s="29"/>
      <c r="M7" s="29"/>
      <c r="N7" s="11"/>
      <c r="O7" s="11"/>
    </row>
    <row r="8" spans="1:16" ht="15.75" x14ac:dyDescent="0.25">
      <c r="A8" s="4" t="s">
        <v>0</v>
      </c>
      <c r="B8" s="36" t="s">
        <v>4</v>
      </c>
      <c r="C8" s="36"/>
      <c r="D8" s="36"/>
      <c r="E8" s="36"/>
      <c r="F8" s="36"/>
      <c r="G8" s="36"/>
      <c r="H8" s="36"/>
      <c r="I8" s="36"/>
      <c r="J8" s="36"/>
      <c r="K8" s="11"/>
      <c r="L8" s="29"/>
      <c r="M8" s="29"/>
      <c r="N8" s="11"/>
      <c r="O8" s="11"/>
    </row>
    <row r="9" spans="1:16" ht="15.75" x14ac:dyDescent="0.25">
      <c r="A9" s="7">
        <v>5</v>
      </c>
      <c r="B9" s="8" t="s">
        <v>5</v>
      </c>
      <c r="C9" s="9">
        <v>390.9</v>
      </c>
      <c r="D9" s="9">
        <v>188.8</v>
      </c>
      <c r="E9" s="9">
        <v>217</v>
      </c>
      <c r="F9" s="9">
        <v>198</v>
      </c>
      <c r="G9" s="9">
        <v>207</v>
      </c>
      <c r="H9" s="9">
        <v>198</v>
      </c>
      <c r="I9" s="9">
        <v>208</v>
      </c>
      <c r="J9" s="9">
        <v>218.5</v>
      </c>
      <c r="K9" s="9">
        <v>227.2</v>
      </c>
      <c r="L9" s="29">
        <f>((K9/C9)^(1/9))-1</f>
        <v>-5.8509698235635454E-2</v>
      </c>
      <c r="M9" s="29"/>
      <c r="N9" s="30">
        <f>SUM(C9:K9)</f>
        <v>2053.4</v>
      </c>
      <c r="O9" s="11"/>
      <c r="P9" s="23"/>
    </row>
    <row r="10" spans="1:16" ht="15.75" x14ac:dyDescent="0.25">
      <c r="A10" s="7">
        <v>6</v>
      </c>
      <c r="B10" s="5" t="s">
        <v>6</v>
      </c>
      <c r="C10" s="6">
        <v>4.7</v>
      </c>
      <c r="D10" s="6">
        <v>33.299999999999997</v>
      </c>
      <c r="E10" s="6">
        <v>49.5</v>
      </c>
      <c r="F10" s="6">
        <v>5</v>
      </c>
      <c r="G10" s="6">
        <v>9</v>
      </c>
      <c r="H10" s="6">
        <v>5</v>
      </c>
      <c r="I10" s="6">
        <v>6</v>
      </c>
      <c r="J10" s="6">
        <v>5.2</v>
      </c>
      <c r="K10" s="6">
        <v>2.5</v>
      </c>
      <c r="L10" s="29"/>
      <c r="M10" s="29"/>
      <c r="N10" s="30">
        <f>SUM(C10:K10)</f>
        <v>120.2</v>
      </c>
      <c r="O10" s="11"/>
      <c r="P10" s="23"/>
    </row>
    <row r="11" spans="1:16" ht="15.75" x14ac:dyDescent="0.25">
      <c r="A11" s="4">
        <v>7</v>
      </c>
      <c r="B11" s="8" t="s">
        <v>7</v>
      </c>
      <c r="C11" s="9">
        <v>395.6</v>
      </c>
      <c r="D11" s="9">
        <v>222.1</v>
      </c>
      <c r="E11" s="9">
        <v>266.5</v>
      </c>
      <c r="F11" s="9">
        <v>203</v>
      </c>
      <c r="G11" s="9">
        <v>216</v>
      </c>
      <c r="H11" s="9">
        <v>203</v>
      </c>
      <c r="I11" s="9">
        <v>214</v>
      </c>
      <c r="J11" s="9">
        <v>223.7</v>
      </c>
      <c r="K11" s="9">
        <v>229.7</v>
      </c>
      <c r="L11" s="29">
        <f>((K11/C11)^(1/9))-1</f>
        <v>-5.8615181512972181E-2</v>
      </c>
      <c r="M11" s="29"/>
      <c r="N11" s="30">
        <f>SUM(C11:K11)</f>
        <v>2173.6</v>
      </c>
      <c r="O11" s="11"/>
      <c r="P11" s="23"/>
    </row>
    <row r="12" spans="1:16" ht="15.75" x14ac:dyDescent="0.25">
      <c r="A12" s="7">
        <v>8</v>
      </c>
      <c r="B12" s="5" t="s">
        <v>8</v>
      </c>
      <c r="C12" s="6">
        <v>-81.5</v>
      </c>
      <c r="D12" s="6">
        <v>-134.6</v>
      </c>
      <c r="E12" s="6">
        <v>-165.8</v>
      </c>
      <c r="F12" s="6">
        <v>-132</v>
      </c>
      <c r="G12" s="6">
        <v>-141.19999999999999</v>
      </c>
      <c r="H12" s="6">
        <v>-148</v>
      </c>
      <c r="I12" s="6">
        <v>-180</v>
      </c>
      <c r="J12" s="6">
        <v>-197.87</v>
      </c>
      <c r="K12" s="6">
        <v>-209.3</v>
      </c>
      <c r="L12" s="29">
        <f>((K12/C12)^(1/9))-1</f>
        <v>0.11048424705648707</v>
      </c>
      <c r="M12" s="29"/>
      <c r="N12" s="11"/>
      <c r="O12" s="11"/>
    </row>
    <row r="13" spans="1:16" ht="15.75" x14ac:dyDescent="0.25">
      <c r="A13" s="4">
        <v>9</v>
      </c>
      <c r="B13" s="8" t="s">
        <v>9</v>
      </c>
      <c r="C13" s="9">
        <v>-228</v>
      </c>
      <c r="D13" s="9">
        <v>-145</v>
      </c>
      <c r="E13" s="9">
        <v>-228</v>
      </c>
      <c r="F13" s="9">
        <v>-93</v>
      </c>
      <c r="G13" s="9">
        <v>-119</v>
      </c>
      <c r="H13" s="9">
        <v>-151</v>
      </c>
      <c r="I13" s="9">
        <v>-45.6</v>
      </c>
      <c r="J13" s="9">
        <v>-13.2</v>
      </c>
      <c r="K13" s="9">
        <v>-12.7</v>
      </c>
      <c r="L13" s="29">
        <f>((K13/C13)^(1/9))-1</f>
        <v>-0.27447547571608599</v>
      </c>
      <c r="M13" s="30">
        <f>AVERAGE(C13:K13)</f>
        <v>-115.05555555555556</v>
      </c>
      <c r="N13" s="30">
        <f>SUM(C13:K13)</f>
        <v>-1035.5</v>
      </c>
      <c r="O13" s="32"/>
    </row>
    <row r="14" spans="1:16" ht="47.25" x14ac:dyDescent="0.25">
      <c r="A14" s="4">
        <v>10</v>
      </c>
      <c r="B14" s="3" t="s">
        <v>10</v>
      </c>
      <c r="C14" s="12">
        <v>86.1</v>
      </c>
      <c r="D14" s="12">
        <v>-57.5</v>
      </c>
      <c r="E14" s="12">
        <v>-127.3</v>
      </c>
      <c r="F14" s="12">
        <v>-22</v>
      </c>
      <c r="G14" s="12">
        <v>-44.2</v>
      </c>
      <c r="H14" s="12">
        <v>-96</v>
      </c>
      <c r="I14" s="12">
        <v>-12</v>
      </c>
      <c r="J14" s="12">
        <v>12.63</v>
      </c>
      <c r="K14" s="12">
        <v>7.7</v>
      </c>
      <c r="L14" s="29"/>
      <c r="M14" s="29"/>
      <c r="N14" s="30">
        <f>SUM(C14:K14)</f>
        <v>-252.57</v>
      </c>
      <c r="O14" s="11"/>
      <c r="P14" s="23"/>
    </row>
    <row r="15" spans="1:16" ht="15.75" x14ac:dyDescent="0.25">
      <c r="A15" s="4"/>
      <c r="B15" s="24"/>
      <c r="C15" s="8" t="s">
        <v>0</v>
      </c>
      <c r="D15" s="8" t="s">
        <v>0</v>
      </c>
      <c r="E15" s="8" t="s">
        <v>0</v>
      </c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  <c r="K15" s="8"/>
      <c r="L15" s="29"/>
      <c r="M15" s="29"/>
      <c r="N15" s="11"/>
      <c r="O15" s="11"/>
    </row>
    <row r="16" spans="1:16" ht="15.75" x14ac:dyDescent="0.25">
      <c r="A16" s="7">
        <v>11</v>
      </c>
      <c r="B16" s="25" t="s">
        <v>11</v>
      </c>
      <c r="C16" s="6">
        <v>0</v>
      </c>
      <c r="D16" s="6">
        <v>727</v>
      </c>
      <c r="E16" s="6">
        <v>930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29"/>
      <c r="M16" s="29"/>
      <c r="N16" s="30">
        <f>SUM(C16:K16)</f>
        <v>1657</v>
      </c>
      <c r="O16" s="11"/>
      <c r="P16" s="23"/>
    </row>
    <row r="17" spans="1:17" ht="45.75" x14ac:dyDescent="0.25">
      <c r="A17" s="4" t="s">
        <v>0</v>
      </c>
      <c r="B17" s="8" t="s">
        <v>12</v>
      </c>
      <c r="C17" s="9">
        <v>86.1</v>
      </c>
      <c r="D17" s="9">
        <v>669.5</v>
      </c>
      <c r="E17" s="9">
        <v>802.7</v>
      </c>
      <c r="F17" s="9">
        <v>-22</v>
      </c>
      <c r="G17" s="9">
        <v>-44.2</v>
      </c>
      <c r="H17" s="9">
        <v>-96</v>
      </c>
      <c r="I17" s="9">
        <v>-12</v>
      </c>
      <c r="J17" s="9">
        <v>12.63</v>
      </c>
      <c r="K17" s="9">
        <v>7.7</v>
      </c>
      <c r="L17" s="29"/>
      <c r="M17" s="29"/>
      <c r="N17" s="30">
        <f>SUM(C17:K17)</f>
        <v>1404.4300000000003</v>
      </c>
      <c r="O17" s="11"/>
      <c r="P17" s="23"/>
    </row>
    <row r="18" spans="1:17" ht="15.75" x14ac:dyDescent="0.25">
      <c r="A18" s="7"/>
      <c r="B18" s="25" t="s">
        <v>34</v>
      </c>
      <c r="C18" s="5" t="s">
        <v>0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/>
      <c r="L18" s="29"/>
      <c r="M18" s="29"/>
      <c r="N18" s="11"/>
      <c r="O18" s="11"/>
    </row>
    <row r="19" spans="1:17" ht="15.75" x14ac:dyDescent="0.25">
      <c r="A19" s="7">
        <v>12</v>
      </c>
      <c r="B19" s="24" t="s">
        <v>35</v>
      </c>
      <c r="C19" s="9">
        <v>290</v>
      </c>
      <c r="D19" s="9">
        <v>625</v>
      </c>
      <c r="E19" s="9">
        <v>737</v>
      </c>
      <c r="F19" s="9">
        <v>-526</v>
      </c>
      <c r="G19" s="9">
        <v>-75</v>
      </c>
      <c r="H19" s="9">
        <v>-41</v>
      </c>
      <c r="I19" s="9">
        <v>3.3</v>
      </c>
      <c r="J19" s="9">
        <v>-0.25</v>
      </c>
      <c r="K19" s="9">
        <v>44.4</v>
      </c>
      <c r="L19" s="29"/>
      <c r="M19" s="29"/>
      <c r="N19" s="30">
        <f>SUM(C19:K19)</f>
        <v>1057.45</v>
      </c>
      <c r="O19" s="11"/>
      <c r="P19" s="23"/>
      <c r="Q19" s="23"/>
    </row>
    <row r="20" spans="1:17" ht="30.75" x14ac:dyDescent="0.25">
      <c r="A20" s="7">
        <v>13</v>
      </c>
      <c r="B20" s="25" t="s">
        <v>36</v>
      </c>
      <c r="C20" s="5" t="s">
        <v>0</v>
      </c>
      <c r="D20" s="5" t="s">
        <v>0</v>
      </c>
      <c r="E20" s="6">
        <v>-2</v>
      </c>
      <c r="F20" s="6">
        <v>-7</v>
      </c>
      <c r="G20" s="6">
        <v>-3</v>
      </c>
      <c r="H20" s="6">
        <v>-8</v>
      </c>
      <c r="I20" s="6">
        <v>-45.1</v>
      </c>
      <c r="J20" s="6">
        <v>-35.200000000000003</v>
      </c>
      <c r="K20" s="6">
        <v>-30.6</v>
      </c>
      <c r="L20" s="11"/>
      <c r="M20" s="11"/>
      <c r="N20" s="30">
        <f>SUM(E20:K20)</f>
        <v>-130.9</v>
      </c>
      <c r="O20" s="11"/>
      <c r="P20" s="23"/>
    </row>
    <row r="21" spans="1:17" ht="30.75" x14ac:dyDescent="0.25">
      <c r="A21" s="4">
        <v>14</v>
      </c>
      <c r="B21" s="8" t="s">
        <v>13</v>
      </c>
      <c r="C21" s="9">
        <v>23.8</v>
      </c>
      <c r="D21" s="9">
        <v>189.8</v>
      </c>
      <c r="E21" s="9">
        <v>295</v>
      </c>
      <c r="F21" s="9">
        <v>203</v>
      </c>
      <c r="G21" s="9">
        <v>64</v>
      </c>
      <c r="H21" s="9">
        <v>8</v>
      </c>
      <c r="I21" s="9">
        <v>75.900000000000006</v>
      </c>
      <c r="J21" s="9">
        <v>61.3</v>
      </c>
      <c r="K21" s="9">
        <v>12.5</v>
      </c>
      <c r="L21" s="11"/>
      <c r="M21" s="11"/>
      <c r="N21" s="30">
        <f>SUM(C21:K21)</f>
        <v>933.3</v>
      </c>
      <c r="O21" s="11"/>
    </row>
    <row r="22" spans="1:17" ht="15.75" x14ac:dyDescent="0.25">
      <c r="A22" s="7"/>
      <c r="B22" s="5" t="s">
        <v>0</v>
      </c>
      <c r="C22" s="5" t="s">
        <v>0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/>
      <c r="L22" s="11"/>
      <c r="M22" s="11"/>
      <c r="N22" s="11"/>
      <c r="O22" s="11"/>
    </row>
    <row r="23" spans="1:17" ht="15.75" x14ac:dyDescent="0.25">
      <c r="A23" s="4">
        <v>15</v>
      </c>
      <c r="B23" s="8" t="s">
        <v>14</v>
      </c>
      <c r="C23" s="9">
        <v>-285</v>
      </c>
      <c r="D23" s="9">
        <v>-162</v>
      </c>
      <c r="E23" s="9">
        <v>-278</v>
      </c>
      <c r="F23" s="9">
        <v>-105</v>
      </c>
      <c r="G23" s="9">
        <v>-349</v>
      </c>
      <c r="H23" s="9">
        <v>-225</v>
      </c>
      <c r="I23" s="9">
        <v>-97.6</v>
      </c>
      <c r="J23" s="9">
        <v>-40</v>
      </c>
      <c r="K23" s="9">
        <v>-27.9</v>
      </c>
      <c r="L23" s="11"/>
      <c r="M23" s="11"/>
      <c r="N23" s="30">
        <f>SUM(C23:K23)</f>
        <v>-1569.5</v>
      </c>
      <c r="O23" s="11"/>
      <c r="P23" s="23"/>
    </row>
    <row r="24" spans="1:17" ht="15.75" x14ac:dyDescent="0.25">
      <c r="A24" s="7">
        <v>16</v>
      </c>
      <c r="B24" s="5" t="s">
        <v>15</v>
      </c>
      <c r="C24" s="6">
        <v>57</v>
      </c>
      <c r="D24" s="6">
        <v>17</v>
      </c>
      <c r="E24" s="6">
        <v>50</v>
      </c>
      <c r="F24" s="6">
        <v>12</v>
      </c>
      <c r="G24" s="6">
        <v>230</v>
      </c>
      <c r="H24" s="6">
        <v>74</v>
      </c>
      <c r="I24" s="6">
        <v>52</v>
      </c>
      <c r="J24" s="6">
        <v>26.8</v>
      </c>
      <c r="K24" s="6">
        <v>15.2</v>
      </c>
      <c r="L24" s="11"/>
      <c r="M24" s="11"/>
      <c r="N24" s="30">
        <f>SUM(C24:K24)</f>
        <v>534</v>
      </c>
      <c r="O24" s="11"/>
    </row>
    <row r="25" spans="1:17" ht="15.75" x14ac:dyDescent="0.25">
      <c r="A25" s="7">
        <v>17</v>
      </c>
      <c r="B25" s="8" t="s">
        <v>9</v>
      </c>
      <c r="C25" s="9">
        <v>-228</v>
      </c>
      <c r="D25" s="9">
        <v>-145</v>
      </c>
      <c r="E25" s="9">
        <v>-228</v>
      </c>
      <c r="F25" s="9">
        <v>-93</v>
      </c>
      <c r="G25" s="9">
        <v>-119</v>
      </c>
      <c r="H25" s="9">
        <v>-151</v>
      </c>
      <c r="I25" s="9">
        <v>-45.6</v>
      </c>
      <c r="J25" s="9">
        <v>-13.2</v>
      </c>
      <c r="K25" s="9">
        <v>-12.7</v>
      </c>
      <c r="L25" s="11"/>
      <c r="M25" s="11"/>
      <c r="N25" s="30">
        <f>SUM(C25:K25)</f>
        <v>-1035.5</v>
      </c>
      <c r="O25" s="11"/>
      <c r="Q25" s="23"/>
    </row>
    <row r="26" spans="1:17" ht="15.75" x14ac:dyDescent="0.25">
      <c r="A26" s="7"/>
      <c r="B26" s="5" t="s">
        <v>0</v>
      </c>
      <c r="C26" s="5" t="s">
        <v>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/>
      <c r="L26" s="11"/>
      <c r="M26" s="11"/>
      <c r="N26" s="11"/>
      <c r="O26" s="11"/>
    </row>
    <row r="27" spans="1:17" ht="30.75" x14ac:dyDescent="0.25">
      <c r="A27" s="4">
        <v>18</v>
      </c>
      <c r="B27" s="8" t="s">
        <v>16</v>
      </c>
      <c r="C27" s="9">
        <v>62.3</v>
      </c>
      <c r="D27" s="9">
        <v>-247.3</v>
      </c>
      <c r="E27" s="9">
        <v>-422.3</v>
      </c>
      <c r="F27" s="9">
        <v>-225</v>
      </c>
      <c r="G27" s="9">
        <v>-108.2</v>
      </c>
      <c r="H27" s="9">
        <v>-104</v>
      </c>
      <c r="I27" s="9">
        <v>-87.9</v>
      </c>
      <c r="J27" s="9">
        <v>-48.67</v>
      </c>
      <c r="K27" s="9">
        <v>-4.8</v>
      </c>
      <c r="L27" s="11"/>
      <c r="M27" s="11"/>
      <c r="N27" s="30">
        <f>SUM(C27:K27)</f>
        <v>-1185.8700000000001</v>
      </c>
      <c r="O27" s="11"/>
    </row>
    <row r="28" spans="1:17" ht="15.75" x14ac:dyDescent="0.25">
      <c r="A28" s="13" t="s">
        <v>0</v>
      </c>
      <c r="B28" s="5" t="s">
        <v>0</v>
      </c>
      <c r="C28" s="5" t="s">
        <v>0</v>
      </c>
      <c r="D28" s="5" t="s">
        <v>0</v>
      </c>
      <c r="E28" s="5" t="s">
        <v>0</v>
      </c>
      <c r="F28" s="5" t="s">
        <v>0</v>
      </c>
      <c r="G28" s="5" t="s">
        <v>0</v>
      </c>
      <c r="H28" s="5" t="s">
        <v>0</v>
      </c>
      <c r="I28" s="5" t="s">
        <v>0</v>
      </c>
      <c r="J28" s="5" t="s">
        <v>0</v>
      </c>
      <c r="K28" s="5"/>
      <c r="L28" s="11"/>
      <c r="M28" s="11"/>
      <c r="N28" s="11"/>
      <c r="O28" s="11"/>
    </row>
    <row r="29" spans="1:17" ht="15.75" x14ac:dyDescent="0.25">
      <c r="A29" s="4"/>
      <c r="B29" s="14" t="s">
        <v>17</v>
      </c>
      <c r="C29" s="14">
        <v>2008</v>
      </c>
      <c r="D29" s="14">
        <v>2009</v>
      </c>
      <c r="E29" s="14">
        <v>2010</v>
      </c>
      <c r="F29" s="14">
        <v>2011</v>
      </c>
      <c r="G29" s="14">
        <v>2012</v>
      </c>
      <c r="H29" s="14">
        <v>2013</v>
      </c>
      <c r="I29" s="14">
        <v>2014</v>
      </c>
      <c r="J29" s="14">
        <v>2015</v>
      </c>
      <c r="K29" s="14">
        <v>2016</v>
      </c>
      <c r="L29" s="11"/>
      <c r="M29" s="11"/>
      <c r="N29" s="11"/>
      <c r="O29" s="11"/>
    </row>
    <row r="30" spans="1:17" ht="30.75" x14ac:dyDescent="0.25">
      <c r="A30" s="7">
        <v>19</v>
      </c>
      <c r="B30" s="5" t="s">
        <v>18</v>
      </c>
      <c r="C30" s="15">
        <v>1.92</v>
      </c>
      <c r="D30" s="15">
        <v>3.36</v>
      </c>
      <c r="E30" s="15">
        <v>13.17</v>
      </c>
      <c r="F30" s="15">
        <v>5.0999999999999996</v>
      </c>
      <c r="G30" s="15">
        <v>2.74</v>
      </c>
      <c r="H30" s="16">
        <v>4.8460000000000001</v>
      </c>
      <c r="I30" s="16">
        <v>13.492000000000001</v>
      </c>
      <c r="J30" s="15">
        <v>12.98</v>
      </c>
      <c r="K30" s="15" t="s">
        <v>19</v>
      </c>
      <c r="L30" s="11"/>
      <c r="M30" s="11"/>
      <c r="N30" s="11"/>
      <c r="O30" s="11"/>
    </row>
    <row r="31" spans="1:17" ht="30.75" x14ac:dyDescent="0.25">
      <c r="A31" s="4">
        <v>20</v>
      </c>
      <c r="B31" s="8" t="s">
        <v>20</v>
      </c>
      <c r="C31" s="17">
        <v>1.27</v>
      </c>
      <c r="D31" s="17">
        <v>4.3099999999999996</v>
      </c>
      <c r="E31" s="17">
        <v>3.26</v>
      </c>
      <c r="F31" s="27">
        <v>-5.66</v>
      </c>
      <c r="G31" s="27">
        <v>-0.63</v>
      </c>
      <c r="H31" s="27">
        <v>-0.27</v>
      </c>
      <c r="I31" s="18">
        <v>7.1999999999999995E-2</v>
      </c>
      <c r="J31" s="27">
        <v>-1.9E-2</v>
      </c>
      <c r="K31" s="18">
        <v>3.4960000000000004</v>
      </c>
      <c r="L31" s="11"/>
      <c r="M31" s="11"/>
      <c r="N31" s="11"/>
      <c r="O31" s="11"/>
    </row>
    <row r="32" spans="1:17" ht="30.75" x14ac:dyDescent="0.25">
      <c r="A32" s="7">
        <v>21</v>
      </c>
      <c r="B32" s="5" t="s">
        <v>21</v>
      </c>
      <c r="C32" s="16">
        <v>0.52100000000000002</v>
      </c>
      <c r="D32" s="16">
        <v>0.29799999999999999</v>
      </c>
      <c r="E32" s="16">
        <v>7.5999999999999998E-2</v>
      </c>
      <c r="F32" s="16">
        <v>0.19600000000000001</v>
      </c>
      <c r="G32" s="16">
        <v>0.36599999999999999</v>
      </c>
      <c r="H32" s="16">
        <v>0.20599999999999999</v>
      </c>
      <c r="I32" s="16">
        <v>7.3999999999999996E-2</v>
      </c>
      <c r="J32" s="26">
        <v>7.6999999999999999E-2</v>
      </c>
      <c r="K32" s="16" t="s">
        <v>19</v>
      </c>
      <c r="L32" s="11"/>
      <c r="M32" s="11"/>
      <c r="N32" s="11"/>
      <c r="O32" s="11"/>
    </row>
    <row r="33" spans="1:16" ht="30.75" x14ac:dyDescent="0.25">
      <c r="A33" s="4">
        <v>22</v>
      </c>
      <c r="B33" s="8" t="s">
        <v>22</v>
      </c>
      <c r="C33" s="18">
        <v>0.78600000000000003</v>
      </c>
      <c r="D33" s="18">
        <v>0.23200000000000001</v>
      </c>
      <c r="E33" s="18">
        <v>0.307</v>
      </c>
      <c r="F33" s="27">
        <v>-0.17699999999999999</v>
      </c>
      <c r="G33" s="27">
        <v>-1.587</v>
      </c>
      <c r="H33" s="27">
        <v>-3.6829999999999998</v>
      </c>
      <c r="I33" s="18">
        <v>13.818</v>
      </c>
      <c r="J33" s="27">
        <v>-52.8</v>
      </c>
      <c r="K33" s="18">
        <v>0.28600000000000003</v>
      </c>
      <c r="L33" s="11"/>
      <c r="M33" s="11"/>
      <c r="N33" s="11"/>
      <c r="O33" s="11"/>
    </row>
    <row r="34" spans="1:16" ht="18" customHeight="1" x14ac:dyDescent="0.25">
      <c r="A34" s="35">
        <v>23</v>
      </c>
      <c r="B34" s="5" t="s">
        <v>39</v>
      </c>
      <c r="C34" s="5" t="s">
        <v>0</v>
      </c>
      <c r="D34" s="5" t="s">
        <v>0</v>
      </c>
      <c r="E34" s="5" t="s">
        <v>0</v>
      </c>
      <c r="F34" s="34">
        <v>1.3</v>
      </c>
      <c r="G34" s="34">
        <v>1.3</v>
      </c>
      <c r="H34" s="34">
        <v>1.3</v>
      </c>
      <c r="I34" s="5" t="s">
        <v>0</v>
      </c>
      <c r="J34" s="5">
        <v>1.26</v>
      </c>
      <c r="K34" s="5">
        <v>1.24</v>
      </c>
      <c r="L34" s="11"/>
      <c r="M34" s="11"/>
      <c r="N34" s="11"/>
      <c r="O34" s="11"/>
    </row>
    <row r="35" spans="1:16" ht="30.75" x14ac:dyDescent="0.25">
      <c r="A35" s="4">
        <v>24</v>
      </c>
      <c r="B35" s="8" t="s">
        <v>23</v>
      </c>
      <c r="C35" s="8" t="s">
        <v>0</v>
      </c>
      <c r="D35" s="8" t="s">
        <v>0</v>
      </c>
      <c r="E35" s="19">
        <v>0</v>
      </c>
      <c r="F35" s="19">
        <v>279</v>
      </c>
      <c r="G35" s="19">
        <v>88</v>
      </c>
      <c r="H35" s="19">
        <v>95</v>
      </c>
      <c r="I35" s="19">
        <v>0</v>
      </c>
      <c r="J35" s="19">
        <v>0</v>
      </c>
      <c r="K35" s="19">
        <v>0</v>
      </c>
      <c r="L35" s="11"/>
      <c r="M35" s="11"/>
      <c r="N35" s="33">
        <f>SUM(C35:K35)</f>
        <v>462</v>
      </c>
      <c r="O35" s="11"/>
    </row>
    <row r="36" spans="1:16" ht="15.75" x14ac:dyDescent="0.25">
      <c r="A36" s="7"/>
      <c r="B36" s="5" t="s">
        <v>0</v>
      </c>
      <c r="C36" s="5" t="s">
        <v>0</v>
      </c>
      <c r="D36" s="5" t="s">
        <v>0</v>
      </c>
      <c r="E36" s="5" t="s">
        <v>0</v>
      </c>
      <c r="F36" s="5" t="s">
        <v>0</v>
      </c>
      <c r="G36" s="5" t="s">
        <v>0</v>
      </c>
      <c r="H36" s="5" t="s">
        <v>0</v>
      </c>
      <c r="I36" s="5" t="s">
        <v>0</v>
      </c>
      <c r="J36" s="5" t="s">
        <v>0</v>
      </c>
      <c r="K36" s="5"/>
      <c r="L36" s="11"/>
      <c r="M36" s="11"/>
      <c r="N36" s="11"/>
      <c r="O36" s="11"/>
    </row>
    <row r="37" spans="1:16" ht="30.75" x14ac:dyDescent="0.25">
      <c r="A37" s="4">
        <v>25</v>
      </c>
      <c r="B37" s="8" t="s">
        <v>24</v>
      </c>
      <c r="C37" s="18">
        <v>0.52</v>
      </c>
      <c r="D37" s="18">
        <v>0.53800000000000003</v>
      </c>
      <c r="E37" s="18">
        <v>0.57199999999999995</v>
      </c>
      <c r="F37" s="18">
        <v>0.58899999999999997</v>
      </c>
      <c r="G37" s="18">
        <v>0.59099999999999997</v>
      </c>
      <c r="H37" s="18">
        <v>0.59299999999999997</v>
      </c>
      <c r="I37" s="18">
        <v>0.69199999999999995</v>
      </c>
      <c r="J37" s="18">
        <v>0.71799999999999997</v>
      </c>
      <c r="K37" s="18">
        <v>0.73099999999999998</v>
      </c>
      <c r="L37" s="11"/>
      <c r="M37" s="11"/>
      <c r="N37" s="11"/>
      <c r="O37" s="11"/>
    </row>
    <row r="38" spans="1:16" ht="30.75" x14ac:dyDescent="0.25">
      <c r="A38" s="7">
        <v>26</v>
      </c>
      <c r="B38" s="5" t="s">
        <v>25</v>
      </c>
      <c r="C38" s="16">
        <v>0.20599999999999999</v>
      </c>
      <c r="D38" s="16">
        <v>0.60599999999999998</v>
      </c>
      <c r="E38" s="16">
        <v>0.622</v>
      </c>
      <c r="F38" s="16">
        <v>0.65</v>
      </c>
      <c r="G38" s="16">
        <v>0.65400000000000003</v>
      </c>
      <c r="H38" s="16">
        <v>0.72899999999999998</v>
      </c>
      <c r="I38" s="16">
        <v>0.84099999999999997</v>
      </c>
      <c r="J38" s="16">
        <v>0.88400000000000001</v>
      </c>
      <c r="K38" s="16">
        <v>0.91099999999999992</v>
      </c>
      <c r="L38" s="11"/>
      <c r="M38" s="11"/>
      <c r="N38" s="11"/>
      <c r="O38" s="11"/>
    </row>
    <row r="39" spans="1:16" ht="15.75" x14ac:dyDescent="0.25">
      <c r="A39" s="4">
        <v>27</v>
      </c>
      <c r="B39" s="8" t="s">
        <v>26</v>
      </c>
      <c r="C39" s="9">
        <v>79.400000000000006</v>
      </c>
      <c r="D39" s="9">
        <v>90.2</v>
      </c>
      <c r="E39" s="9">
        <v>113.6</v>
      </c>
      <c r="F39" s="9">
        <v>130</v>
      </c>
      <c r="G39" s="9">
        <v>137.5</v>
      </c>
      <c r="H39" s="9">
        <v>146</v>
      </c>
      <c r="I39" s="9">
        <v>175.6</v>
      </c>
      <c r="J39" s="9">
        <v>192.3</v>
      </c>
      <c r="K39" s="9">
        <v>203</v>
      </c>
      <c r="L39" s="29">
        <f>((K39/C39)^(1/9))-1</f>
        <v>0.10993432359707489</v>
      </c>
      <c r="M39" s="29"/>
      <c r="N39" s="30">
        <f>SUM(C39:K39)</f>
        <v>1267.6000000000001</v>
      </c>
      <c r="O39" s="11"/>
    </row>
    <row r="40" spans="1:16" ht="15.75" x14ac:dyDescent="0.25">
      <c r="A40" s="4">
        <v>28</v>
      </c>
      <c r="B40" s="5" t="s">
        <v>27</v>
      </c>
      <c r="C40" s="6">
        <v>81.5</v>
      </c>
      <c r="D40" s="6">
        <v>134.6</v>
      </c>
      <c r="E40" s="6">
        <v>165.8</v>
      </c>
      <c r="F40" s="6">
        <v>132.4</v>
      </c>
      <c r="G40" s="6">
        <v>141.19999999999999</v>
      </c>
      <c r="H40" s="6">
        <v>148.30000000000001</v>
      </c>
      <c r="I40" s="6">
        <v>180</v>
      </c>
      <c r="J40" s="6">
        <v>197.8</v>
      </c>
      <c r="K40" s="6">
        <v>209.3</v>
      </c>
      <c r="L40" s="29">
        <f>((K40/C40)^(1/9))-1</f>
        <v>0.11048424705648707</v>
      </c>
      <c r="M40" s="29"/>
      <c r="N40" s="30">
        <f>SUM(C40:K40)</f>
        <v>1390.8999999999999</v>
      </c>
      <c r="O40" s="11"/>
      <c r="P40" s="23"/>
    </row>
    <row r="41" spans="1:16" ht="30.75" x14ac:dyDescent="0.25">
      <c r="A41" s="4">
        <v>29</v>
      </c>
      <c r="B41" s="8" t="s">
        <v>30</v>
      </c>
      <c r="C41" s="15">
        <f t="shared" ref="C41:K41" si="1">C39/C40</f>
        <v>0.97423312883435587</v>
      </c>
      <c r="D41" s="15">
        <f t="shared" si="1"/>
        <v>0.67013372956909367</v>
      </c>
      <c r="E41" s="15">
        <f t="shared" si="1"/>
        <v>0.68516284680337747</v>
      </c>
      <c r="F41" s="15">
        <f t="shared" si="1"/>
        <v>0.98187311178247727</v>
      </c>
      <c r="G41" s="15">
        <f t="shared" si="1"/>
        <v>0.97379603399433434</v>
      </c>
      <c r="H41" s="15">
        <f t="shared" si="1"/>
        <v>0.98449089683074842</v>
      </c>
      <c r="I41" s="15">
        <f t="shared" si="1"/>
        <v>0.97555555555555551</v>
      </c>
      <c r="J41" s="15">
        <f t="shared" si="1"/>
        <v>0.97219413549039435</v>
      </c>
      <c r="K41" s="15">
        <f t="shared" si="1"/>
        <v>0.96989966555183937</v>
      </c>
      <c r="L41" s="11"/>
      <c r="M41" s="29">
        <f>AVERAGE(C41:K41)</f>
        <v>0.90970434493468622</v>
      </c>
      <c r="N41" s="11"/>
      <c r="O41" s="11"/>
    </row>
    <row r="42" spans="1:16" ht="45.75" x14ac:dyDescent="0.25">
      <c r="A42" s="7"/>
      <c r="B42" s="5" t="s">
        <v>28</v>
      </c>
      <c r="C42" s="20"/>
      <c r="D42" s="20"/>
      <c r="E42" s="20"/>
      <c r="F42" s="20"/>
      <c r="G42" s="20"/>
      <c r="H42" s="20"/>
      <c r="I42" s="20"/>
      <c r="J42" s="20"/>
      <c r="K42" s="20"/>
      <c r="L42" s="11"/>
      <c r="M42" s="11"/>
      <c r="N42" s="11"/>
      <c r="O42" s="11"/>
    </row>
    <row r="43" spans="1:16" ht="45.75" x14ac:dyDescent="0.25">
      <c r="A43" s="21"/>
      <c r="B43" s="5" t="s">
        <v>29</v>
      </c>
      <c r="C43" s="20"/>
      <c r="D43" s="20"/>
      <c r="E43" s="20"/>
      <c r="F43" s="20"/>
      <c r="G43" s="20"/>
      <c r="H43" s="20"/>
      <c r="I43" s="20"/>
      <c r="J43" s="20"/>
      <c r="K43" s="20"/>
      <c r="L43" s="11"/>
      <c r="M43" s="11"/>
      <c r="N43" s="11"/>
      <c r="O43" s="11"/>
    </row>
  </sheetData>
  <mergeCells count="2">
    <mergeCell ref="B8:J8"/>
    <mergeCell ref="A1:O1"/>
  </mergeCells>
  <pageMargins left="0.7" right="0.7" top="0.75" bottom="0.75" header="0.3" footer="0.3"/>
  <pageSetup scale="67" fitToHeight="0" orientation="landscape" r:id="rId1"/>
  <ignoredErrors>
    <ignoredError sqref="N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Gonsalves</dc:creator>
  <cp:lastModifiedBy>Ian Melhorn</cp:lastModifiedBy>
  <cp:lastPrinted>2018-01-22T19:08:15Z</cp:lastPrinted>
  <dcterms:created xsi:type="dcterms:W3CDTF">2017-07-27T19:58:10Z</dcterms:created>
  <dcterms:modified xsi:type="dcterms:W3CDTF">2018-01-29T16:27:24Z</dcterms:modified>
</cp:coreProperties>
</file>